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May" sheetId="1" r:id="rId1"/>
    <sheet name="June" sheetId="5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G45" i="5"/>
  <c r="F45"/>
  <c r="G44"/>
  <c r="F44"/>
  <c r="G43"/>
  <c r="F43"/>
  <c r="G42"/>
  <c r="F42"/>
  <c r="G41"/>
  <c r="F41"/>
  <c r="G40"/>
  <c r="H40" s="1"/>
  <c r="F40"/>
  <c r="G38"/>
  <c r="F38"/>
  <c r="G37"/>
  <c r="F37"/>
  <c r="G39"/>
  <c r="F39"/>
  <c r="G36"/>
  <c r="F36"/>
  <c r="G35"/>
  <c r="F35"/>
  <c r="G34"/>
  <c r="F34"/>
  <c r="F30"/>
  <c r="G30"/>
  <c r="F31"/>
  <c r="G31"/>
  <c r="F32"/>
  <c r="H32" s="1"/>
  <c r="G32"/>
  <c r="F33"/>
  <c r="G33"/>
  <c r="G29"/>
  <c r="F29"/>
  <c r="G28"/>
  <c r="F28"/>
  <c r="G27"/>
  <c r="F27"/>
  <c r="G26"/>
  <c r="F26"/>
  <c r="G25"/>
  <c r="F25"/>
  <c r="G24"/>
  <c r="F24"/>
  <c r="G23"/>
  <c r="F23"/>
  <c r="G22"/>
  <c r="F22"/>
  <c r="G21"/>
  <c r="F21"/>
  <c r="G20"/>
  <c r="F20"/>
  <c r="G19"/>
  <c r="F19"/>
  <c r="G18"/>
  <c r="F18"/>
  <c r="G17"/>
  <c r="F17"/>
  <c r="G16"/>
  <c r="F16"/>
  <c r="G15"/>
  <c r="F15"/>
  <c r="G14"/>
  <c r="F14"/>
  <c r="G13"/>
  <c r="F13"/>
  <c r="G12"/>
  <c r="F12"/>
  <c r="G11"/>
  <c r="F11"/>
  <c r="H30" i="1"/>
  <c r="F29"/>
  <c r="H29"/>
  <c r="G29"/>
  <c r="F28"/>
  <c r="H28"/>
  <c r="G28"/>
  <c r="F27"/>
  <c r="H27"/>
  <c r="G27"/>
  <c r="F26"/>
  <c r="H26"/>
  <c r="G26"/>
  <c r="F25"/>
  <c r="H25"/>
  <c r="G25"/>
  <c r="F24"/>
  <c r="H24"/>
  <c r="G24"/>
  <c r="F23"/>
  <c r="H23"/>
  <c r="G23"/>
  <c r="F22"/>
  <c r="H22"/>
  <c r="G22"/>
  <c r="F12"/>
  <c r="H12" s="1"/>
  <c r="F13"/>
  <c r="F14"/>
  <c r="F15"/>
  <c r="H15" s="1"/>
  <c r="F16"/>
  <c r="H16" s="1"/>
  <c r="F17"/>
  <c r="F18"/>
  <c r="F19"/>
  <c r="H19" s="1"/>
  <c r="F20"/>
  <c r="H20" s="1"/>
  <c r="F21"/>
  <c r="F11"/>
  <c r="H13"/>
  <c r="H14"/>
  <c r="H17"/>
  <c r="H18"/>
  <c r="H21"/>
  <c r="G21"/>
  <c r="G20"/>
  <c r="G19"/>
  <c r="G18"/>
  <c r="G17"/>
  <c r="G16"/>
  <c r="G15"/>
  <c r="G14"/>
  <c r="G13"/>
  <c r="G12"/>
  <c r="H11"/>
  <c r="G11"/>
  <c r="H41" i="5" l="1"/>
  <c r="H43"/>
  <c r="H33"/>
  <c r="H18"/>
  <c r="H22"/>
  <c r="H26"/>
  <c r="H21"/>
  <c r="H29"/>
  <c r="H39"/>
  <c r="H44"/>
  <c r="H45"/>
  <c r="H42"/>
  <c r="H38"/>
  <c r="H37"/>
  <c r="H36"/>
  <c r="H35"/>
  <c r="H34"/>
  <c r="H31"/>
  <c r="H30"/>
  <c r="H28"/>
  <c r="H25"/>
  <c r="H24"/>
  <c r="H20"/>
  <c r="H17"/>
  <c r="H16"/>
  <c r="H14"/>
  <c r="H15"/>
  <c r="H23"/>
  <c r="H11"/>
  <c r="H19"/>
  <c r="H27"/>
  <c r="H13"/>
  <c r="H12"/>
  <c r="H46" l="1"/>
</calcChain>
</file>

<file path=xl/sharedStrings.xml><?xml version="1.0" encoding="utf-8"?>
<sst xmlns="http://schemas.openxmlformats.org/spreadsheetml/2006/main" count="133" uniqueCount="59">
  <si>
    <t>Date</t>
  </si>
  <si>
    <t>Script</t>
  </si>
  <si>
    <t>Position</t>
  </si>
  <si>
    <t>Entry</t>
  </si>
  <si>
    <t>Exit</t>
  </si>
  <si>
    <t>Profit / Loss</t>
  </si>
  <si>
    <t>Sun Tv</t>
  </si>
  <si>
    <t>Long</t>
  </si>
  <si>
    <t>No. of shares</t>
  </si>
  <si>
    <t>Investment</t>
  </si>
  <si>
    <t>Profit / Lakh Investment</t>
  </si>
  <si>
    <t>LIC Housing</t>
  </si>
  <si>
    <t>Reliance Infra</t>
  </si>
  <si>
    <t>Short</t>
  </si>
  <si>
    <t>NMDC</t>
  </si>
  <si>
    <t>IRB Infra</t>
  </si>
  <si>
    <t>Hind Zinc</t>
  </si>
  <si>
    <t>M&amp;M Finance</t>
  </si>
  <si>
    <t>Zee Entertainment</t>
  </si>
  <si>
    <t>Tata Steel</t>
  </si>
  <si>
    <t>Apollo Tyres</t>
  </si>
  <si>
    <t>Canara Bank</t>
  </si>
  <si>
    <t>Hindalco</t>
  </si>
  <si>
    <t>Pidilite</t>
  </si>
  <si>
    <t>ITC</t>
  </si>
  <si>
    <t>Karnataka Bank</t>
  </si>
  <si>
    <t>HCL Tech</t>
  </si>
  <si>
    <t>BHEL</t>
  </si>
  <si>
    <t>Arvind</t>
  </si>
  <si>
    <t>Cipla</t>
  </si>
  <si>
    <t>Net Profit for the Month</t>
  </si>
  <si>
    <t>Infosys</t>
  </si>
  <si>
    <t>Aplab</t>
  </si>
  <si>
    <t>Dish TV</t>
  </si>
  <si>
    <t>Butterfly Appliances</t>
  </si>
  <si>
    <t>Union Bank</t>
  </si>
  <si>
    <t>SBI</t>
  </si>
  <si>
    <t>Wipro</t>
  </si>
  <si>
    <t>Axis Bank</t>
  </si>
  <si>
    <t>Reliance Industries</t>
  </si>
  <si>
    <t>Yes Bank</t>
  </si>
  <si>
    <t>Clariant Chem</t>
  </si>
  <si>
    <t>Astec Life</t>
  </si>
  <si>
    <t>Larsen &amp; Toubro</t>
  </si>
  <si>
    <t>Sun Pharma</t>
  </si>
  <si>
    <t>HUL</t>
  </si>
  <si>
    <t>UPL</t>
  </si>
  <si>
    <t>Orchid Chem</t>
  </si>
  <si>
    <t>Essar Oil</t>
  </si>
  <si>
    <t>Premier Explosives</t>
  </si>
  <si>
    <t>Ashok Leyland</t>
  </si>
  <si>
    <t>Jubilant Life</t>
  </si>
  <si>
    <t>Tata Elxsi</t>
  </si>
  <si>
    <t>VIP</t>
  </si>
  <si>
    <t>Jet Air</t>
  </si>
  <si>
    <t>Indus Ind Bank</t>
  </si>
  <si>
    <t>in each company per day</t>
  </si>
  <si>
    <t>IntraDay Cash - Performance Report</t>
  </si>
  <si>
    <t>www.4g.fastalert.in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</si>
</sst>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17"/>
      <name val="Calibri"/>
      <family val="2"/>
      <charset val="1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4" fillId="2" borderId="0"/>
    <xf numFmtId="0" fontId="5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43" fontId="0" fillId="0" borderId="0" xfId="0" applyNumberFormat="1"/>
    <xf numFmtId="0" fontId="0" fillId="0" borderId="1" xfId="0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0" fillId="0" borderId="1" xfId="0" applyNumberFormat="1" applyBorder="1"/>
    <xf numFmtId="43" fontId="2" fillId="0" borderId="1" xfId="0" applyNumberFormat="1" applyFont="1" applyBorder="1"/>
    <xf numFmtId="0" fontId="2" fillId="3" borderId="1" xfId="0" applyFont="1" applyFill="1" applyBorder="1"/>
    <xf numFmtId="43" fontId="2" fillId="3" borderId="1" xfId="1" applyFont="1" applyFill="1" applyBorder="1"/>
    <xf numFmtId="15" fontId="0" fillId="0" borderId="1" xfId="0" applyNumberFormat="1" applyBorder="1"/>
    <xf numFmtId="164" fontId="0" fillId="0" borderId="1" xfId="0" applyNumberFormat="1" applyBorder="1"/>
    <xf numFmtId="0" fontId="2" fillId="0" borderId="0" xfId="0" applyFont="1" applyBorder="1"/>
    <xf numFmtId="0" fontId="0" fillId="0" borderId="0" xfId="0" applyBorder="1"/>
    <xf numFmtId="0" fontId="5" fillId="0" borderId="0" xfId="5" applyAlignment="1" applyProtection="1"/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</cellXfs>
  <cellStyles count="6">
    <cellStyle name="Comma" xfId="1" builtinId="3"/>
    <cellStyle name="Excel Built-in Normal" xfId="3"/>
    <cellStyle name="Excel_BuiltIn_Good 1" xfId="4"/>
    <cellStyle name="Hyperlink" xfId="5" builtinId="8"/>
    <cellStyle name="Normal" xfId="0" builtinId="0"/>
    <cellStyle name="Normal 2" xfId="2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9525</xdr:rowOff>
    </xdr:from>
    <xdr:to>
      <xdr:col>2</xdr:col>
      <xdr:colOff>38100</xdr:colOff>
      <xdr:row>4</xdr:row>
      <xdr:rowOff>190499</xdr:rowOff>
    </xdr:to>
    <xdr:pic>
      <xdr:nvPicPr>
        <xdr:cNvPr id="2" name="Picture 1" descr="mentes 2.2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9525"/>
          <a:ext cx="2266949" cy="942974"/>
        </a:xfrm>
        <a:prstGeom prst="rect">
          <a:avLst/>
        </a:prstGeom>
      </xdr:spPr>
    </xdr:pic>
    <xdr:clientData/>
  </xdr:twoCellAnchor>
  <xdr:twoCellAnchor>
    <xdr:from>
      <xdr:col>1</xdr:col>
      <xdr:colOff>228600</xdr:colOff>
      <xdr:row>4</xdr:row>
      <xdr:rowOff>180975</xdr:rowOff>
    </xdr:from>
    <xdr:to>
      <xdr:col>3</xdr:col>
      <xdr:colOff>581025</xdr:colOff>
      <xdr:row>6</xdr:row>
      <xdr:rowOff>28575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6825" y="942975"/>
          <a:ext cx="2152650" cy="23812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6530</xdr:colOff>
      <xdr:row>5</xdr:row>
      <xdr:rowOff>0</xdr:rowOff>
    </xdr:to>
    <xdr:pic>
      <xdr:nvPicPr>
        <xdr:cNvPr id="2" name="Picture 1" descr="mentes 2.2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63980" cy="9525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2</xdr:col>
      <xdr:colOff>962025</xdr:colOff>
      <xdr:row>6</xdr:row>
      <xdr:rowOff>38100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6825" y="952500"/>
          <a:ext cx="2152650" cy="238125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4g.fastalert.i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>
      <selection activeCell="J13" sqref="J13"/>
    </sheetView>
  </sheetViews>
  <sheetFormatPr defaultRowHeight="15"/>
  <cols>
    <col min="1" max="1" width="15.5703125" customWidth="1"/>
    <col min="2" max="2" width="17.85546875" bestFit="1" customWidth="1"/>
    <col min="3" max="3" width="23.140625" bestFit="1" customWidth="1"/>
    <col min="6" max="6" width="11.42578125" bestFit="1" customWidth="1"/>
    <col min="7" max="7" width="22.85546875" bestFit="1" customWidth="1"/>
    <col min="8" max="8" width="22.7109375" bestFit="1" customWidth="1"/>
  </cols>
  <sheetData>
    <row r="1" spans="1:8" s="7" customFormat="1"/>
    <row r="2" spans="1:8" s="7" customFormat="1"/>
    <row r="3" spans="1:8" s="7" customFormat="1"/>
    <row r="4" spans="1:8" s="7" customFormat="1"/>
    <row r="5" spans="1:8" s="7" customFormat="1"/>
    <row r="6" spans="1:8" s="7" customFormat="1" ht="15.75" thickBot="1"/>
    <row r="7" spans="1:8" s="7" customFormat="1" ht="15.75" thickBot="1">
      <c r="G7" s="17" t="s">
        <v>57</v>
      </c>
      <c r="H7" s="18"/>
    </row>
    <row r="9" spans="1:8">
      <c r="A9" s="10" t="s">
        <v>9</v>
      </c>
      <c r="B9" s="11">
        <v>100000</v>
      </c>
      <c r="C9" s="11" t="s">
        <v>56</v>
      </c>
      <c r="D9" s="14"/>
      <c r="E9" s="14"/>
      <c r="F9" s="14"/>
      <c r="G9" s="14"/>
      <c r="H9" s="14"/>
    </row>
    <row r="10" spans="1:8">
      <c r="A10" s="10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8</v>
      </c>
      <c r="H10" s="10" t="s">
        <v>10</v>
      </c>
    </row>
    <row r="11" spans="1:8">
      <c r="A11" s="12">
        <v>42128</v>
      </c>
      <c r="B11" s="2" t="s">
        <v>6</v>
      </c>
      <c r="C11" s="2" t="s">
        <v>7</v>
      </c>
      <c r="D11" s="2">
        <v>357</v>
      </c>
      <c r="E11" s="2">
        <v>367</v>
      </c>
      <c r="F11" s="2">
        <f>IF(C11="Long",E11-D11,IF(C11="Short",D11-E11))</f>
        <v>10</v>
      </c>
      <c r="G11" s="13">
        <f t="shared" ref="G11:G29" si="0">$B$9/D11</f>
        <v>280.1120448179272</v>
      </c>
      <c r="H11" s="8">
        <f>G11*F11</f>
        <v>2801.120448179272</v>
      </c>
    </row>
    <row r="12" spans="1:8">
      <c r="A12" s="12">
        <v>42129</v>
      </c>
      <c r="B12" s="2" t="s">
        <v>11</v>
      </c>
      <c r="C12" s="2" t="s">
        <v>7</v>
      </c>
      <c r="D12" s="2">
        <v>437</v>
      </c>
      <c r="E12" s="2">
        <v>445</v>
      </c>
      <c r="F12" s="2">
        <f t="shared" ref="F12:F29" si="1">IF(C12="Long",E12-D12,IF(C12="Short",D12-E12))</f>
        <v>8</v>
      </c>
      <c r="G12" s="13">
        <f t="shared" si="0"/>
        <v>228.83295194508008</v>
      </c>
      <c r="H12" s="8">
        <f t="shared" ref="H12:H29" si="2">G12*F12</f>
        <v>1830.6636155606407</v>
      </c>
    </row>
    <row r="13" spans="1:8">
      <c r="A13" s="12">
        <v>42130</v>
      </c>
      <c r="B13" s="2" t="s">
        <v>12</v>
      </c>
      <c r="C13" s="2" t="s">
        <v>13</v>
      </c>
      <c r="D13" s="2">
        <v>434</v>
      </c>
      <c r="E13" s="2">
        <v>422</v>
      </c>
      <c r="F13" s="2">
        <f t="shared" si="1"/>
        <v>12</v>
      </c>
      <c r="G13" s="13">
        <f t="shared" si="0"/>
        <v>230.41474654377879</v>
      </c>
      <c r="H13" s="8">
        <f t="shared" si="2"/>
        <v>2764.9769585253453</v>
      </c>
    </row>
    <row r="14" spans="1:8">
      <c r="A14" s="12">
        <v>42131</v>
      </c>
      <c r="B14" s="2" t="s">
        <v>14</v>
      </c>
      <c r="C14" s="2" t="s">
        <v>13</v>
      </c>
      <c r="D14" s="2">
        <v>130</v>
      </c>
      <c r="E14" s="2">
        <v>127.3</v>
      </c>
      <c r="F14" s="2">
        <f t="shared" si="1"/>
        <v>2.7000000000000028</v>
      </c>
      <c r="G14" s="13">
        <f t="shared" si="0"/>
        <v>769.23076923076928</v>
      </c>
      <c r="H14" s="8">
        <f t="shared" si="2"/>
        <v>2076.9230769230794</v>
      </c>
    </row>
    <row r="15" spans="1:8">
      <c r="A15" s="12">
        <v>42131</v>
      </c>
      <c r="B15" s="2" t="s">
        <v>15</v>
      </c>
      <c r="C15" s="2" t="s">
        <v>7</v>
      </c>
      <c r="D15" s="2">
        <v>222</v>
      </c>
      <c r="E15" s="2">
        <v>227</v>
      </c>
      <c r="F15" s="2">
        <f t="shared" si="1"/>
        <v>5</v>
      </c>
      <c r="G15" s="13">
        <f t="shared" si="0"/>
        <v>450.45045045045043</v>
      </c>
      <c r="H15" s="8">
        <f t="shared" si="2"/>
        <v>2252.2522522522522</v>
      </c>
    </row>
    <row r="16" spans="1:8">
      <c r="A16" s="12">
        <v>42135</v>
      </c>
      <c r="B16" s="2" t="s">
        <v>16</v>
      </c>
      <c r="C16" s="2" t="s">
        <v>7</v>
      </c>
      <c r="D16" s="2">
        <v>179</v>
      </c>
      <c r="E16" s="2">
        <v>176</v>
      </c>
      <c r="F16" s="2">
        <f t="shared" si="1"/>
        <v>-3</v>
      </c>
      <c r="G16" s="13">
        <f t="shared" si="0"/>
        <v>558.65921787709499</v>
      </c>
      <c r="H16" s="8">
        <f t="shared" si="2"/>
        <v>-1675.977653631285</v>
      </c>
    </row>
    <row r="17" spans="1:8">
      <c r="A17" s="12">
        <v>42136</v>
      </c>
      <c r="B17" s="2" t="s">
        <v>17</v>
      </c>
      <c r="C17" s="2" t="s">
        <v>13</v>
      </c>
      <c r="D17" s="2">
        <v>277</v>
      </c>
      <c r="E17" s="2">
        <v>272</v>
      </c>
      <c r="F17" s="2">
        <f t="shared" si="1"/>
        <v>5</v>
      </c>
      <c r="G17" s="13">
        <f t="shared" si="0"/>
        <v>361.01083032490976</v>
      </c>
      <c r="H17" s="8">
        <f t="shared" si="2"/>
        <v>1805.0541516245489</v>
      </c>
    </row>
    <row r="18" spans="1:8">
      <c r="A18" s="12">
        <v>42137</v>
      </c>
      <c r="B18" s="2" t="s">
        <v>18</v>
      </c>
      <c r="C18" s="2" t="s">
        <v>13</v>
      </c>
      <c r="D18" s="2">
        <v>310</v>
      </c>
      <c r="E18" s="2">
        <v>303</v>
      </c>
      <c r="F18" s="2">
        <f t="shared" si="1"/>
        <v>7</v>
      </c>
      <c r="G18" s="13">
        <f t="shared" si="0"/>
        <v>322.58064516129031</v>
      </c>
      <c r="H18" s="8">
        <f t="shared" si="2"/>
        <v>2258.0645161290322</v>
      </c>
    </row>
    <row r="19" spans="1:8">
      <c r="A19" s="12">
        <v>42138</v>
      </c>
      <c r="B19" s="2" t="s">
        <v>19</v>
      </c>
      <c r="C19" s="2" t="s">
        <v>7</v>
      </c>
      <c r="D19" s="2">
        <v>362</v>
      </c>
      <c r="E19" s="2">
        <v>367</v>
      </c>
      <c r="F19" s="2">
        <f t="shared" si="1"/>
        <v>5</v>
      </c>
      <c r="G19" s="13">
        <f t="shared" si="0"/>
        <v>276.24309392265195</v>
      </c>
      <c r="H19" s="8">
        <f t="shared" si="2"/>
        <v>1381.2154696132598</v>
      </c>
    </row>
    <row r="20" spans="1:8">
      <c r="A20" s="12">
        <v>42139</v>
      </c>
      <c r="B20" s="2" t="s">
        <v>20</v>
      </c>
      <c r="C20" s="2" t="s">
        <v>7</v>
      </c>
      <c r="D20" s="2">
        <v>175.5</v>
      </c>
      <c r="E20" s="2">
        <v>173</v>
      </c>
      <c r="F20" s="2">
        <f t="shared" si="1"/>
        <v>-2.5</v>
      </c>
      <c r="G20" s="13">
        <f t="shared" si="0"/>
        <v>569.80056980056975</v>
      </c>
      <c r="H20" s="8">
        <f t="shared" si="2"/>
        <v>-1424.5014245014245</v>
      </c>
    </row>
    <row r="21" spans="1:8">
      <c r="A21" s="12">
        <v>42142</v>
      </c>
      <c r="B21" s="2" t="s">
        <v>21</v>
      </c>
      <c r="C21" s="2" t="s">
        <v>13</v>
      </c>
      <c r="D21" s="2">
        <v>359</v>
      </c>
      <c r="E21" s="2">
        <v>353</v>
      </c>
      <c r="F21" s="2">
        <f t="shared" si="1"/>
        <v>6</v>
      </c>
      <c r="G21" s="13">
        <f t="shared" si="0"/>
        <v>278.55153203342616</v>
      </c>
      <c r="H21" s="8">
        <f t="shared" si="2"/>
        <v>1671.3091922005569</v>
      </c>
    </row>
    <row r="22" spans="1:8">
      <c r="A22" s="12">
        <v>42143</v>
      </c>
      <c r="B22" s="2" t="s">
        <v>22</v>
      </c>
      <c r="C22" s="2" t="s">
        <v>13</v>
      </c>
      <c r="D22" s="2">
        <v>137.5</v>
      </c>
      <c r="E22" s="2">
        <v>139</v>
      </c>
      <c r="F22" s="2">
        <f t="shared" si="1"/>
        <v>-1.5</v>
      </c>
      <c r="G22" s="13">
        <f t="shared" si="0"/>
        <v>727.27272727272725</v>
      </c>
      <c r="H22" s="8">
        <f t="shared" si="2"/>
        <v>-1090.909090909091</v>
      </c>
    </row>
    <row r="23" spans="1:8">
      <c r="A23" s="12">
        <v>42144</v>
      </c>
      <c r="B23" s="2" t="s">
        <v>23</v>
      </c>
      <c r="C23" s="2" t="s">
        <v>13</v>
      </c>
      <c r="D23" s="2">
        <v>579</v>
      </c>
      <c r="E23" s="2">
        <v>564</v>
      </c>
      <c r="F23" s="2">
        <f t="shared" si="1"/>
        <v>15</v>
      </c>
      <c r="G23" s="13">
        <f t="shared" si="0"/>
        <v>172.71157167530225</v>
      </c>
      <c r="H23" s="8">
        <f t="shared" si="2"/>
        <v>2590.6735751295337</v>
      </c>
    </row>
    <row r="24" spans="1:8">
      <c r="A24" s="12">
        <v>42145</v>
      </c>
      <c r="B24" s="2" t="s">
        <v>24</v>
      </c>
      <c r="C24" s="2" t="s">
        <v>13</v>
      </c>
      <c r="D24" s="2">
        <v>330</v>
      </c>
      <c r="E24" s="2">
        <v>327</v>
      </c>
      <c r="F24" s="2">
        <f t="shared" si="1"/>
        <v>3</v>
      </c>
      <c r="G24" s="13">
        <f t="shared" si="0"/>
        <v>303.030303030303</v>
      </c>
      <c r="H24" s="8">
        <f t="shared" si="2"/>
        <v>909.09090909090901</v>
      </c>
    </row>
    <row r="25" spans="1:8">
      <c r="A25" s="12">
        <v>42146</v>
      </c>
      <c r="B25" s="2" t="s">
        <v>25</v>
      </c>
      <c r="C25" s="2" t="s">
        <v>7</v>
      </c>
      <c r="D25" s="2">
        <v>129</v>
      </c>
      <c r="E25" s="2">
        <v>132</v>
      </c>
      <c r="F25" s="2">
        <f t="shared" si="1"/>
        <v>3</v>
      </c>
      <c r="G25" s="13">
        <f t="shared" si="0"/>
        <v>775.19379844961236</v>
      </c>
      <c r="H25" s="8">
        <f t="shared" si="2"/>
        <v>2325.5813953488368</v>
      </c>
    </row>
    <row r="26" spans="1:8">
      <c r="A26" s="12">
        <v>42149</v>
      </c>
      <c r="B26" s="2" t="s">
        <v>26</v>
      </c>
      <c r="C26" s="2" t="s">
        <v>7</v>
      </c>
      <c r="D26" s="2">
        <v>988</v>
      </c>
      <c r="E26" s="2">
        <v>1004</v>
      </c>
      <c r="F26" s="2">
        <f t="shared" si="1"/>
        <v>16</v>
      </c>
      <c r="G26" s="13">
        <f t="shared" si="0"/>
        <v>101.21457489878543</v>
      </c>
      <c r="H26" s="8">
        <f t="shared" si="2"/>
        <v>1619.4331983805669</v>
      </c>
    </row>
    <row r="27" spans="1:8">
      <c r="A27" s="12">
        <v>42150</v>
      </c>
      <c r="B27" s="2" t="s">
        <v>27</v>
      </c>
      <c r="C27" s="2" t="s">
        <v>7</v>
      </c>
      <c r="D27" s="2">
        <v>238</v>
      </c>
      <c r="E27" s="2">
        <v>244</v>
      </c>
      <c r="F27" s="2">
        <f t="shared" si="1"/>
        <v>6</v>
      </c>
      <c r="G27" s="13">
        <f t="shared" si="0"/>
        <v>420.16806722689074</v>
      </c>
      <c r="H27" s="8">
        <f t="shared" si="2"/>
        <v>2521.0084033613443</v>
      </c>
    </row>
    <row r="28" spans="1:8">
      <c r="A28" s="12">
        <v>42151</v>
      </c>
      <c r="B28" s="2" t="s">
        <v>28</v>
      </c>
      <c r="C28" s="2" t="s">
        <v>7</v>
      </c>
      <c r="D28" s="2">
        <v>233</v>
      </c>
      <c r="E28" s="2">
        <v>230</v>
      </c>
      <c r="F28" s="2">
        <f t="shared" si="1"/>
        <v>-3</v>
      </c>
      <c r="G28" s="13">
        <f t="shared" si="0"/>
        <v>429.18454935622316</v>
      </c>
      <c r="H28" s="8">
        <f t="shared" si="2"/>
        <v>-1287.5536480686694</v>
      </c>
    </row>
    <row r="29" spans="1:8">
      <c r="A29" s="12">
        <v>42152</v>
      </c>
      <c r="B29" s="2" t="s">
        <v>29</v>
      </c>
      <c r="C29" s="2" t="s">
        <v>13</v>
      </c>
      <c r="D29" s="2">
        <v>659</v>
      </c>
      <c r="E29" s="2">
        <v>645</v>
      </c>
      <c r="F29" s="2">
        <f t="shared" si="1"/>
        <v>14</v>
      </c>
      <c r="G29" s="13">
        <f t="shared" si="0"/>
        <v>151.74506828528072</v>
      </c>
      <c r="H29" s="8">
        <f t="shared" si="2"/>
        <v>2124.4309559939302</v>
      </c>
    </row>
    <row r="30" spans="1:8">
      <c r="A30" s="15"/>
      <c r="B30" s="15"/>
      <c r="C30" s="15"/>
      <c r="D30" s="15"/>
      <c r="E30" s="15"/>
      <c r="F30" s="15"/>
      <c r="G30" s="11" t="s">
        <v>30</v>
      </c>
      <c r="H30" s="9">
        <f>SUM(H11:H29)</f>
        <v>25452.856301202642</v>
      </c>
    </row>
    <row r="42" spans="9:9">
      <c r="I42" s="16" t="s">
        <v>58</v>
      </c>
    </row>
  </sheetData>
  <mergeCells count="1">
    <mergeCell ref="G7:H7"/>
  </mergeCells>
  <conditionalFormatting sqref="H11:H30">
    <cfRule type="cellIs" dxfId="3" priority="1" operator="lessThan">
      <formula>0</formula>
    </cfRule>
    <cfRule type="cellIs" dxfId="2" priority="2" operator="greaterThan">
      <formula>0</formula>
    </cfRule>
  </conditionalFormatting>
  <hyperlinks>
    <hyperlink ref="I42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workbookViewId="0">
      <selection activeCell="J8" sqref="J8"/>
    </sheetView>
  </sheetViews>
  <sheetFormatPr defaultRowHeight="15"/>
  <cols>
    <col min="1" max="1" width="19" bestFit="1" customWidth="1"/>
    <col min="2" max="2" width="17.85546875" bestFit="1" customWidth="1"/>
    <col min="3" max="3" width="23.140625" bestFit="1" customWidth="1"/>
    <col min="6" max="6" width="11.42578125" bestFit="1" customWidth="1"/>
    <col min="7" max="7" width="22.85546875" bestFit="1" customWidth="1"/>
    <col min="8" max="8" width="22.7109375" bestFit="1" customWidth="1"/>
  </cols>
  <sheetData>
    <row r="1" spans="1:8" s="7" customFormat="1"/>
    <row r="2" spans="1:8" s="7" customFormat="1"/>
    <row r="3" spans="1:8" s="7" customFormat="1"/>
    <row r="4" spans="1:8" s="7" customFormat="1"/>
    <row r="5" spans="1:8" s="7" customFormat="1"/>
    <row r="6" spans="1:8" s="7" customFormat="1" ht="15.75" thickBot="1"/>
    <row r="7" spans="1:8" s="7" customFormat="1" ht="15.75" thickBot="1">
      <c r="G7" s="17" t="s">
        <v>57</v>
      </c>
      <c r="H7" s="18"/>
    </row>
    <row r="9" spans="1:8">
      <c r="A9" s="10" t="s">
        <v>9</v>
      </c>
      <c r="B9" s="11">
        <v>50000</v>
      </c>
      <c r="C9" s="10" t="s">
        <v>56</v>
      </c>
      <c r="D9" s="14"/>
      <c r="E9" s="14"/>
      <c r="F9" s="14"/>
      <c r="G9" s="14"/>
      <c r="H9" s="14"/>
    </row>
    <row r="10" spans="1:8">
      <c r="A10" s="10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5</v>
      </c>
      <c r="G10" s="10" t="s">
        <v>8</v>
      </c>
      <c r="H10" s="10" t="s">
        <v>10</v>
      </c>
    </row>
    <row r="11" spans="1:8">
      <c r="A11" s="12">
        <v>42157</v>
      </c>
      <c r="B11" s="2" t="s">
        <v>32</v>
      </c>
      <c r="C11" s="2" t="s">
        <v>7</v>
      </c>
      <c r="D11" s="2">
        <v>25</v>
      </c>
      <c r="E11" s="2">
        <v>26.2</v>
      </c>
      <c r="F11" s="2">
        <f>IF(C11="Long",E11-D11,IF(C11="Short",D11-E11))</f>
        <v>1.1999999999999993</v>
      </c>
      <c r="G11" s="13">
        <f t="shared" ref="G11:G29" si="0">$B$9/D11</f>
        <v>2000</v>
      </c>
      <c r="H11" s="8">
        <f>G11*F11</f>
        <v>2399.9999999999986</v>
      </c>
    </row>
    <row r="12" spans="1:8">
      <c r="A12" s="12">
        <v>42157</v>
      </c>
      <c r="B12" s="2" t="s">
        <v>34</v>
      </c>
      <c r="C12" s="2" t="s">
        <v>7</v>
      </c>
      <c r="D12" s="2">
        <v>155</v>
      </c>
      <c r="E12" s="2">
        <v>150</v>
      </c>
      <c r="F12" s="2">
        <f t="shared" ref="F12:F29" si="1">IF(C12="Long",E12-D12,IF(C12="Short",D12-E12))</f>
        <v>-5</v>
      </c>
      <c r="G12" s="13">
        <f t="shared" si="0"/>
        <v>322.58064516129031</v>
      </c>
      <c r="H12" s="8">
        <f t="shared" ref="H12:H29" si="2">G12*F12</f>
        <v>-1612.9032258064515</v>
      </c>
    </row>
    <row r="13" spans="1:8">
      <c r="A13" s="12">
        <v>42158</v>
      </c>
      <c r="B13" s="2" t="s">
        <v>33</v>
      </c>
      <c r="C13" s="2" t="s">
        <v>13</v>
      </c>
      <c r="D13" s="2">
        <v>97.75</v>
      </c>
      <c r="E13" s="2">
        <v>94.85</v>
      </c>
      <c r="F13" s="2">
        <f t="shared" si="1"/>
        <v>2.9000000000000057</v>
      </c>
      <c r="G13" s="13">
        <f t="shared" si="0"/>
        <v>511.5089514066496</v>
      </c>
      <c r="H13" s="8">
        <f t="shared" si="2"/>
        <v>1483.3759590792868</v>
      </c>
    </row>
    <row r="14" spans="1:8">
      <c r="A14" s="12">
        <v>42158</v>
      </c>
      <c r="B14" s="2" t="s">
        <v>35</v>
      </c>
      <c r="C14" s="2" t="s">
        <v>13</v>
      </c>
      <c r="D14" s="2">
        <v>161</v>
      </c>
      <c r="E14" s="2">
        <v>156.1</v>
      </c>
      <c r="F14" s="2">
        <f t="shared" si="1"/>
        <v>4.9000000000000057</v>
      </c>
      <c r="G14" s="13">
        <f t="shared" si="0"/>
        <v>310.55900621118013</v>
      </c>
      <c r="H14" s="8">
        <f t="shared" si="2"/>
        <v>1521.7391304347843</v>
      </c>
    </row>
    <row r="15" spans="1:8">
      <c r="A15" s="12">
        <v>42159</v>
      </c>
      <c r="B15" s="2" t="s">
        <v>15</v>
      </c>
      <c r="C15" s="2" t="s">
        <v>13</v>
      </c>
      <c r="D15" s="2">
        <v>242</v>
      </c>
      <c r="E15" s="2">
        <v>234.65</v>
      </c>
      <c r="F15" s="2">
        <f t="shared" si="1"/>
        <v>7.3499999999999943</v>
      </c>
      <c r="G15" s="13">
        <f t="shared" si="0"/>
        <v>206.61157024793388</v>
      </c>
      <c r="H15" s="8">
        <f t="shared" si="2"/>
        <v>1518.5950413223129</v>
      </c>
    </row>
    <row r="16" spans="1:8">
      <c r="A16" s="12">
        <v>42159</v>
      </c>
      <c r="B16" s="2" t="s">
        <v>36</v>
      </c>
      <c r="C16" s="2" t="s">
        <v>13</v>
      </c>
      <c r="D16" s="2">
        <v>257</v>
      </c>
      <c r="E16" s="2">
        <v>253.75</v>
      </c>
      <c r="F16" s="2">
        <f t="shared" si="1"/>
        <v>3.25</v>
      </c>
      <c r="G16" s="13">
        <f t="shared" si="0"/>
        <v>194.55252918287937</v>
      </c>
      <c r="H16" s="8">
        <f t="shared" si="2"/>
        <v>632.2957198443579</v>
      </c>
    </row>
    <row r="17" spans="1:8">
      <c r="A17" s="12">
        <v>42160</v>
      </c>
      <c r="B17" s="2" t="s">
        <v>37</v>
      </c>
      <c r="C17" s="2" t="s">
        <v>7</v>
      </c>
      <c r="D17" s="2">
        <v>552</v>
      </c>
      <c r="E17" s="2">
        <v>564</v>
      </c>
      <c r="F17" s="2">
        <f t="shared" si="1"/>
        <v>12</v>
      </c>
      <c r="G17" s="13">
        <f t="shared" si="0"/>
        <v>90.579710144927532</v>
      </c>
      <c r="H17" s="8">
        <f t="shared" si="2"/>
        <v>1086.9565217391305</v>
      </c>
    </row>
    <row r="18" spans="1:8">
      <c r="A18" s="12">
        <v>42160</v>
      </c>
      <c r="B18" s="2" t="s">
        <v>11</v>
      </c>
      <c r="C18" s="2" t="s">
        <v>7</v>
      </c>
      <c r="D18" s="2">
        <v>403</v>
      </c>
      <c r="E18" s="2">
        <v>411</v>
      </c>
      <c r="F18" s="2">
        <f t="shared" si="1"/>
        <v>8</v>
      </c>
      <c r="G18" s="13">
        <f t="shared" si="0"/>
        <v>124.06947890818859</v>
      </c>
      <c r="H18" s="8">
        <f t="shared" si="2"/>
        <v>992.55583126550869</v>
      </c>
    </row>
    <row r="19" spans="1:8">
      <c r="A19" s="12">
        <v>42164</v>
      </c>
      <c r="B19" s="2" t="s">
        <v>38</v>
      </c>
      <c r="C19" s="2" t="s">
        <v>7</v>
      </c>
      <c r="D19" s="2">
        <v>553</v>
      </c>
      <c r="E19" s="2">
        <v>564</v>
      </c>
      <c r="F19" s="2">
        <f t="shared" si="1"/>
        <v>11</v>
      </c>
      <c r="G19" s="13">
        <f t="shared" si="0"/>
        <v>90.415913200723324</v>
      </c>
      <c r="H19" s="8">
        <f t="shared" si="2"/>
        <v>994.57504520795658</v>
      </c>
    </row>
    <row r="20" spans="1:8">
      <c r="A20" s="12">
        <v>42164</v>
      </c>
      <c r="B20" s="2" t="s">
        <v>39</v>
      </c>
      <c r="C20" s="2" t="s">
        <v>7</v>
      </c>
      <c r="D20" s="2">
        <v>885</v>
      </c>
      <c r="E20" s="2">
        <v>877</v>
      </c>
      <c r="F20" s="2">
        <f t="shared" si="1"/>
        <v>-8</v>
      </c>
      <c r="G20" s="13">
        <f t="shared" si="0"/>
        <v>56.497175141242941</v>
      </c>
      <c r="H20" s="8">
        <f t="shared" si="2"/>
        <v>-451.97740112994353</v>
      </c>
    </row>
    <row r="21" spans="1:8">
      <c r="A21" s="12">
        <v>42165</v>
      </c>
      <c r="B21" s="2" t="s">
        <v>40</v>
      </c>
      <c r="C21" s="2" t="s">
        <v>7</v>
      </c>
      <c r="D21" s="2">
        <v>823</v>
      </c>
      <c r="E21" s="2">
        <v>836.4</v>
      </c>
      <c r="F21" s="2">
        <f t="shared" si="1"/>
        <v>13.399999999999977</v>
      </c>
      <c r="G21" s="13">
        <f t="shared" si="0"/>
        <v>60.753341433778857</v>
      </c>
      <c r="H21" s="8">
        <f t="shared" si="2"/>
        <v>814.09477521263534</v>
      </c>
    </row>
    <row r="22" spans="1:8">
      <c r="A22" s="12">
        <v>42165</v>
      </c>
      <c r="B22" s="2" t="s">
        <v>41</v>
      </c>
      <c r="C22" s="2" t="s">
        <v>7</v>
      </c>
      <c r="D22" s="2">
        <v>837</v>
      </c>
      <c r="E22" s="2">
        <v>854.1</v>
      </c>
      <c r="F22" s="2">
        <f t="shared" si="1"/>
        <v>17.100000000000023</v>
      </c>
      <c r="G22" s="13">
        <f t="shared" si="0"/>
        <v>59.737156511350058</v>
      </c>
      <c r="H22" s="8">
        <f t="shared" si="2"/>
        <v>1021.5053763440874</v>
      </c>
    </row>
    <row r="23" spans="1:8">
      <c r="A23" s="12">
        <v>42166</v>
      </c>
      <c r="B23" s="2" t="s">
        <v>42</v>
      </c>
      <c r="C23" s="2" t="s">
        <v>7</v>
      </c>
      <c r="D23" s="2">
        <v>182</v>
      </c>
      <c r="E23" s="2">
        <v>194</v>
      </c>
      <c r="F23" s="2">
        <f t="shared" si="1"/>
        <v>12</v>
      </c>
      <c r="G23" s="13">
        <f t="shared" si="0"/>
        <v>274.72527472527474</v>
      </c>
      <c r="H23" s="8">
        <f t="shared" si="2"/>
        <v>3296.7032967032969</v>
      </c>
    </row>
    <row r="24" spans="1:8">
      <c r="A24" s="12">
        <v>42166</v>
      </c>
      <c r="B24" s="2" t="s">
        <v>36</v>
      </c>
      <c r="C24" s="2" t="s">
        <v>7</v>
      </c>
      <c r="D24" s="2">
        <v>260</v>
      </c>
      <c r="E24" s="2">
        <v>255</v>
      </c>
      <c r="F24" s="2">
        <f t="shared" si="1"/>
        <v>-5</v>
      </c>
      <c r="G24" s="13">
        <f t="shared" si="0"/>
        <v>192.30769230769232</v>
      </c>
      <c r="H24" s="8">
        <f t="shared" si="2"/>
        <v>-961.53846153846166</v>
      </c>
    </row>
    <row r="25" spans="1:8">
      <c r="A25" s="12">
        <v>42167</v>
      </c>
      <c r="B25" s="2" t="s">
        <v>38</v>
      </c>
      <c r="C25" s="2" t="s">
        <v>13</v>
      </c>
      <c r="D25" s="2">
        <v>546</v>
      </c>
      <c r="E25" s="2">
        <v>540</v>
      </c>
      <c r="F25" s="2">
        <f t="shared" si="1"/>
        <v>6</v>
      </c>
      <c r="G25" s="13">
        <f t="shared" si="0"/>
        <v>91.575091575091577</v>
      </c>
      <c r="H25" s="8">
        <f t="shared" si="2"/>
        <v>549.45054945054949</v>
      </c>
    </row>
    <row r="26" spans="1:8">
      <c r="A26" s="12">
        <v>42167</v>
      </c>
      <c r="B26" s="2" t="s">
        <v>40</v>
      </c>
      <c r="C26" s="2" t="s">
        <v>13</v>
      </c>
      <c r="D26" s="2">
        <v>804</v>
      </c>
      <c r="E26" s="2">
        <v>794</v>
      </c>
      <c r="F26" s="2">
        <f t="shared" si="1"/>
        <v>10</v>
      </c>
      <c r="G26" s="13">
        <f t="shared" si="0"/>
        <v>62.189054726368163</v>
      </c>
      <c r="H26" s="8">
        <f t="shared" si="2"/>
        <v>621.89054726368158</v>
      </c>
    </row>
    <row r="27" spans="1:8">
      <c r="A27" s="12">
        <v>42170</v>
      </c>
      <c r="B27" s="2" t="s">
        <v>29</v>
      </c>
      <c r="C27" s="2" t="s">
        <v>7</v>
      </c>
      <c r="D27" s="2">
        <v>581</v>
      </c>
      <c r="E27" s="2">
        <v>592.6</v>
      </c>
      <c r="F27" s="2">
        <f t="shared" si="1"/>
        <v>11.600000000000023</v>
      </c>
      <c r="G27" s="13">
        <f t="shared" si="0"/>
        <v>86.058519793459553</v>
      </c>
      <c r="H27" s="8">
        <f t="shared" si="2"/>
        <v>998.27882960413274</v>
      </c>
    </row>
    <row r="28" spans="1:8">
      <c r="A28" s="12">
        <v>42170</v>
      </c>
      <c r="B28" s="2" t="s">
        <v>43</v>
      </c>
      <c r="C28" s="2" t="s">
        <v>13</v>
      </c>
      <c r="D28" s="2">
        <v>1657</v>
      </c>
      <c r="E28" s="2">
        <v>1672</v>
      </c>
      <c r="F28" s="2">
        <f t="shared" si="1"/>
        <v>-15</v>
      </c>
      <c r="G28" s="13">
        <f t="shared" si="0"/>
        <v>30.175015087507543</v>
      </c>
      <c r="H28" s="8">
        <f t="shared" si="2"/>
        <v>-452.62522631261317</v>
      </c>
    </row>
    <row r="29" spans="1:8">
      <c r="A29" s="12">
        <v>42171</v>
      </c>
      <c r="B29" s="2" t="s">
        <v>44</v>
      </c>
      <c r="C29" s="2" t="s">
        <v>7</v>
      </c>
      <c r="D29" s="2">
        <v>837</v>
      </c>
      <c r="E29" s="2">
        <v>834</v>
      </c>
      <c r="F29" s="2">
        <f t="shared" si="1"/>
        <v>-3</v>
      </c>
      <c r="G29" s="13">
        <f t="shared" si="0"/>
        <v>59.737156511350058</v>
      </c>
      <c r="H29" s="8">
        <f t="shared" si="2"/>
        <v>-179.21146953405017</v>
      </c>
    </row>
    <row r="30" spans="1:8" s="3" customFormat="1">
      <c r="A30" s="12">
        <v>42171</v>
      </c>
      <c r="B30" s="2" t="s">
        <v>45</v>
      </c>
      <c r="C30" s="2" t="s">
        <v>7</v>
      </c>
      <c r="D30" s="2">
        <v>821</v>
      </c>
      <c r="E30" s="2">
        <v>835</v>
      </c>
      <c r="F30" s="2">
        <f t="shared" ref="F30:F33" si="3">IF(C30="Long",E30-D30,IF(C30="Short",D30-E30))</f>
        <v>14</v>
      </c>
      <c r="G30" s="13">
        <f t="shared" ref="G30:G33" si="4">$B$9/D30</f>
        <v>60.90133982947625</v>
      </c>
      <c r="H30" s="8">
        <f t="shared" ref="H30:H33" si="5">G30*F30</f>
        <v>852.61875761266754</v>
      </c>
    </row>
    <row r="31" spans="1:8" s="3" customFormat="1">
      <c r="A31" s="12">
        <v>42172</v>
      </c>
      <c r="B31" s="2" t="s">
        <v>31</v>
      </c>
      <c r="C31" s="2" t="s">
        <v>7</v>
      </c>
      <c r="D31" s="2">
        <v>999</v>
      </c>
      <c r="E31" s="2">
        <v>1022</v>
      </c>
      <c r="F31" s="2">
        <f t="shared" si="3"/>
        <v>23</v>
      </c>
      <c r="G31" s="13">
        <f t="shared" si="4"/>
        <v>50.050050050050054</v>
      </c>
      <c r="H31" s="8">
        <f t="shared" si="5"/>
        <v>1151.1511511511512</v>
      </c>
    </row>
    <row r="32" spans="1:8" s="3" customFormat="1">
      <c r="A32" s="12">
        <v>42172</v>
      </c>
      <c r="B32" s="2" t="s">
        <v>24</v>
      </c>
      <c r="C32" s="2" t="s">
        <v>7</v>
      </c>
      <c r="D32" s="2">
        <v>299</v>
      </c>
      <c r="E32" s="2">
        <v>303.10000000000002</v>
      </c>
      <c r="F32" s="2">
        <f t="shared" si="3"/>
        <v>4.1000000000000227</v>
      </c>
      <c r="G32" s="13">
        <f t="shared" si="4"/>
        <v>167.22408026755852</v>
      </c>
      <c r="H32" s="8">
        <f t="shared" si="5"/>
        <v>685.61872909699377</v>
      </c>
    </row>
    <row r="33" spans="1:10" s="3" customFormat="1">
      <c r="A33" s="12">
        <v>42173</v>
      </c>
      <c r="B33" s="2" t="s">
        <v>46</v>
      </c>
      <c r="C33" s="2" t="s">
        <v>7</v>
      </c>
      <c r="D33" s="2">
        <v>532</v>
      </c>
      <c r="E33" s="2">
        <v>536.5</v>
      </c>
      <c r="F33" s="2">
        <f t="shared" si="3"/>
        <v>4.5</v>
      </c>
      <c r="G33" s="13">
        <f t="shared" si="4"/>
        <v>93.984962406015043</v>
      </c>
      <c r="H33" s="8">
        <f t="shared" si="5"/>
        <v>422.93233082706769</v>
      </c>
    </row>
    <row r="34" spans="1:10" s="4" customFormat="1">
      <c r="A34" s="12">
        <v>42173</v>
      </c>
      <c r="B34" s="2" t="s">
        <v>42</v>
      </c>
      <c r="C34" s="2" t="s">
        <v>7</v>
      </c>
      <c r="D34" s="2">
        <v>197</v>
      </c>
      <c r="E34" s="2">
        <v>201</v>
      </c>
      <c r="F34" s="2">
        <f t="shared" ref="F34:F45" si="6">IF(C34="Long",E34-D34,IF(C34="Short",D34-E34))</f>
        <v>4</v>
      </c>
      <c r="G34" s="13">
        <f t="shared" ref="G34:G45" si="7">$B$9/D34</f>
        <v>253.80710659898477</v>
      </c>
      <c r="H34" s="8">
        <f t="shared" ref="H34:H45" si="8">G34*F34</f>
        <v>1015.2284263959391</v>
      </c>
    </row>
    <row r="35" spans="1:10" s="4" customFormat="1">
      <c r="A35" s="12">
        <v>42173</v>
      </c>
      <c r="B35" s="2" t="s">
        <v>47</v>
      </c>
      <c r="C35" s="2" t="s">
        <v>7</v>
      </c>
      <c r="D35" s="2">
        <v>49</v>
      </c>
      <c r="E35" s="2">
        <v>57.05</v>
      </c>
      <c r="F35" s="2">
        <f t="shared" si="6"/>
        <v>8.0499999999999972</v>
      </c>
      <c r="G35" s="13">
        <f t="shared" si="7"/>
        <v>1020.4081632653061</v>
      </c>
      <c r="H35" s="8">
        <f t="shared" si="8"/>
        <v>8214.2857142857119</v>
      </c>
    </row>
    <row r="36" spans="1:10" s="4" customFormat="1">
      <c r="A36" s="12">
        <v>42174</v>
      </c>
      <c r="B36" s="2" t="s">
        <v>48</v>
      </c>
      <c r="C36" s="2" t="s">
        <v>7</v>
      </c>
      <c r="D36" s="2">
        <v>158</v>
      </c>
      <c r="E36" s="2">
        <v>163.30000000000001</v>
      </c>
      <c r="F36" s="2">
        <f t="shared" si="6"/>
        <v>5.3000000000000114</v>
      </c>
      <c r="G36" s="13">
        <f t="shared" si="7"/>
        <v>316.45569620253167</v>
      </c>
      <c r="H36" s="8">
        <f t="shared" si="8"/>
        <v>1677.2151898734214</v>
      </c>
    </row>
    <row r="37" spans="1:10" s="5" customFormat="1">
      <c r="A37" s="12">
        <v>42174</v>
      </c>
      <c r="B37" s="2" t="s">
        <v>49</v>
      </c>
      <c r="C37" s="2" t="s">
        <v>7</v>
      </c>
      <c r="D37" s="2">
        <v>245</v>
      </c>
      <c r="E37" s="2">
        <v>284</v>
      </c>
      <c r="F37" s="2">
        <f t="shared" ref="F37:F38" si="9">IF(C37="Long",E37-D37,IF(C37="Short",D37-E37))</f>
        <v>39</v>
      </c>
      <c r="G37" s="13">
        <f t="shared" ref="G37:G38" si="10">$B$9/D37</f>
        <v>204.08163265306123</v>
      </c>
      <c r="H37" s="8">
        <f t="shared" ref="H37:H38" si="11">G37*F37</f>
        <v>7959.1836734693879</v>
      </c>
    </row>
    <row r="38" spans="1:10" s="5" customFormat="1">
      <c r="A38" s="12">
        <v>42177</v>
      </c>
      <c r="B38" s="2" t="s">
        <v>50</v>
      </c>
      <c r="C38" s="2" t="s">
        <v>7</v>
      </c>
      <c r="D38" s="2">
        <v>69.75</v>
      </c>
      <c r="E38" s="2">
        <v>70.7</v>
      </c>
      <c r="F38" s="2">
        <f t="shared" si="9"/>
        <v>0.95000000000000284</v>
      </c>
      <c r="G38" s="13">
        <f t="shared" si="10"/>
        <v>716.84587813620067</v>
      </c>
      <c r="H38" s="8">
        <f t="shared" si="11"/>
        <v>681.00358422939269</v>
      </c>
    </row>
    <row r="39" spans="1:10" s="4" customFormat="1">
      <c r="A39" s="12">
        <v>42177</v>
      </c>
      <c r="B39" s="2" t="s">
        <v>21</v>
      </c>
      <c r="C39" s="2" t="s">
        <v>7</v>
      </c>
      <c r="D39" s="2">
        <v>302</v>
      </c>
      <c r="E39" s="2">
        <v>309.5</v>
      </c>
      <c r="F39" s="2">
        <f t="shared" si="6"/>
        <v>7.5</v>
      </c>
      <c r="G39" s="13">
        <f t="shared" si="7"/>
        <v>165.56291390728478</v>
      </c>
      <c r="H39" s="8">
        <f t="shared" si="8"/>
        <v>1241.7218543046358</v>
      </c>
    </row>
    <row r="40" spans="1:10" s="6" customFormat="1">
      <c r="A40" s="12">
        <v>42179</v>
      </c>
      <c r="B40" s="2" t="s">
        <v>51</v>
      </c>
      <c r="C40" s="2" t="s">
        <v>7</v>
      </c>
      <c r="D40" s="2">
        <v>177</v>
      </c>
      <c r="E40" s="2">
        <v>175</v>
      </c>
      <c r="F40" s="2">
        <f t="shared" si="6"/>
        <v>-2</v>
      </c>
      <c r="G40" s="13">
        <f t="shared" si="7"/>
        <v>282.4858757062147</v>
      </c>
      <c r="H40" s="8">
        <f t="shared" si="8"/>
        <v>-564.9717514124294</v>
      </c>
    </row>
    <row r="41" spans="1:10" s="6" customFormat="1">
      <c r="A41" s="12">
        <v>42179</v>
      </c>
      <c r="B41" s="2" t="s">
        <v>36</v>
      </c>
      <c r="C41" s="2" t="s">
        <v>7</v>
      </c>
      <c r="D41" s="2">
        <v>268</v>
      </c>
      <c r="E41" s="2">
        <v>265</v>
      </c>
      <c r="F41" s="2">
        <f t="shared" si="6"/>
        <v>-3</v>
      </c>
      <c r="G41" s="13">
        <f t="shared" si="7"/>
        <v>186.56716417910448</v>
      </c>
      <c r="H41" s="8">
        <f t="shared" si="8"/>
        <v>-559.70149253731347</v>
      </c>
    </row>
    <row r="42" spans="1:10" s="6" customFormat="1">
      <c r="A42" s="12">
        <v>42180</v>
      </c>
      <c r="B42" s="2" t="s">
        <v>52</v>
      </c>
      <c r="C42" s="2" t="s">
        <v>7</v>
      </c>
      <c r="D42" s="2">
        <v>1229</v>
      </c>
      <c r="E42" s="2">
        <v>1253</v>
      </c>
      <c r="F42" s="2">
        <f t="shared" si="6"/>
        <v>24</v>
      </c>
      <c r="G42" s="13">
        <f t="shared" si="7"/>
        <v>40.683482506102521</v>
      </c>
      <c r="H42" s="8">
        <f t="shared" si="8"/>
        <v>976.40358014646051</v>
      </c>
    </row>
    <row r="43" spans="1:10" s="6" customFormat="1">
      <c r="A43" s="12">
        <v>42180</v>
      </c>
      <c r="B43" s="2" t="s">
        <v>53</v>
      </c>
      <c r="C43" s="2" t="s">
        <v>7</v>
      </c>
      <c r="D43" s="2">
        <v>97.95</v>
      </c>
      <c r="E43" s="2">
        <v>96.5</v>
      </c>
      <c r="F43" s="2">
        <f t="shared" si="6"/>
        <v>-1.4500000000000028</v>
      </c>
      <c r="G43" s="13">
        <f t="shared" si="7"/>
        <v>510.46452271567125</v>
      </c>
      <c r="H43" s="8">
        <f t="shared" si="8"/>
        <v>-740.17355793772481</v>
      </c>
    </row>
    <row r="44" spans="1:10" s="7" customFormat="1">
      <c r="A44" s="12">
        <v>42181</v>
      </c>
      <c r="B44" s="2" t="s">
        <v>54</v>
      </c>
      <c r="C44" s="2" t="s">
        <v>7</v>
      </c>
      <c r="D44" s="2">
        <v>281</v>
      </c>
      <c r="E44" s="2">
        <v>289</v>
      </c>
      <c r="F44" s="2">
        <f t="shared" si="6"/>
        <v>8</v>
      </c>
      <c r="G44" s="13">
        <f t="shared" si="7"/>
        <v>177.93594306049823</v>
      </c>
      <c r="H44" s="8">
        <f t="shared" si="8"/>
        <v>1423.4875444839859</v>
      </c>
    </row>
    <row r="45" spans="1:10" s="7" customFormat="1">
      <c r="A45" s="12">
        <v>42181</v>
      </c>
      <c r="B45" s="2" t="s">
        <v>55</v>
      </c>
      <c r="C45" s="2" t="s">
        <v>7</v>
      </c>
      <c r="D45" s="2">
        <v>867</v>
      </c>
      <c r="E45" s="2">
        <v>884.7</v>
      </c>
      <c r="F45" s="2">
        <f t="shared" si="6"/>
        <v>17.700000000000045</v>
      </c>
      <c r="G45" s="13">
        <f t="shared" si="7"/>
        <v>57.67012687427912</v>
      </c>
      <c r="H45" s="8">
        <f t="shared" si="8"/>
        <v>1020.761245674743</v>
      </c>
    </row>
    <row r="46" spans="1:10">
      <c r="A46" s="15"/>
      <c r="B46" s="15"/>
      <c r="C46" s="15"/>
      <c r="D46" s="15"/>
      <c r="E46" s="15"/>
      <c r="F46" s="15"/>
      <c r="G46" s="10" t="s">
        <v>30</v>
      </c>
      <c r="H46" s="9">
        <f>SUM(H11:H45)</f>
        <v>39730.525818814291</v>
      </c>
      <c r="J46" s="1"/>
    </row>
  </sheetData>
  <mergeCells count="1">
    <mergeCell ref="G7:H7"/>
  </mergeCells>
  <conditionalFormatting sqref="H11:H46">
    <cfRule type="cellIs" dxfId="1" priority="1" operator="lessThan">
      <formula>0</formula>
    </cfRule>
    <cfRule type="cellIs" dxfId="0" priority="2" operator="greater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May</vt:lpstr>
      <vt:lpstr>June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vigilant</dc:creator>
  <cp:lastModifiedBy>vigilant</cp:lastModifiedBy>
  <dcterms:created xsi:type="dcterms:W3CDTF">2015-07-07T04:22:42Z</dcterms:created>
  <dcterms:modified xsi:type="dcterms:W3CDTF">2015-07-10T08:24:01Z</dcterms:modified>
</cp:coreProperties>
</file>